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nachc-my.sharepoint.com/personal/gwilliams_nachc_com/Documents/gwilliams/CCM/"/>
    </mc:Choice>
  </mc:AlternateContent>
  <xr:revisionPtr revIDLastSave="46" documentId="8_{55F43FA4-2E7E-4944-A996-35199D48C914}" xr6:coauthVersionLast="47" xr6:coauthVersionMax="47" xr10:uidLastSave="{F76FFF5B-10F4-4350-9697-215FF84A08B2}"/>
  <bookViews>
    <workbookView xWindow="-28920" yWindow="-120" windowWidth="29040" windowHeight="15720" xr2:uid="{00000000-000D-0000-FFFF-FFFF00000000}"/>
  </bookViews>
  <sheets>
    <sheet name="Business Case" sheetId="3" r:id="rId1"/>
    <sheet name="FT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29" i="3"/>
  <c r="C26" i="3"/>
  <c r="C25" i="3"/>
  <c r="C24" i="3"/>
  <c r="C23" i="3"/>
  <c r="C27" i="3" s="1"/>
  <c r="E10" i="3"/>
  <c r="B9" i="3"/>
  <c r="C6" i="4"/>
  <c r="C5" i="4"/>
  <c r="C4" i="4"/>
  <c r="C3" i="4"/>
  <c r="C7" i="4" s="1"/>
  <c r="B5" i="3" l="1"/>
  <c r="B7" i="3" s="1"/>
  <c r="B12" i="3" s="1"/>
  <c r="B13" i="3" l="1"/>
  <c r="B14" i="3" s="1"/>
  <c r="G10" i="3" l="1"/>
  <c r="I10" i="3"/>
</calcChain>
</file>

<file path=xl/sharedStrings.xml><?xml version="1.0" encoding="utf-8"?>
<sst xmlns="http://schemas.openxmlformats.org/spreadsheetml/2006/main" count="39" uniqueCount="29">
  <si>
    <t>Annual Unique Patients</t>
  </si>
  <si>
    <t>Annual Unique Medicare Patients</t>
  </si>
  <si>
    <t>Number of Potential CCM Patients</t>
  </si>
  <si>
    <t>CCM Monthly Payment</t>
  </si>
  <si>
    <t xml:space="preserve">Potential Revenue Generated </t>
  </si>
  <si>
    <t>Days</t>
  </si>
  <si>
    <t>FTEs</t>
  </si>
  <si>
    <t>Description</t>
  </si>
  <si>
    <t>Percentage Of Patients covered by Medicare *</t>
  </si>
  <si>
    <t>Percentage Of Patients that Qualifies for CCM**</t>
  </si>
  <si>
    <t>Average Months Billed Per Patient***</t>
  </si>
  <si>
    <t>Reimbursement from Medicare</t>
  </si>
  <si>
    <t>Potential Revenue Generated from Implementing Chronic Care Management</t>
  </si>
  <si>
    <t>20% Patient Responsibility</t>
  </si>
  <si>
    <t>Minutes</t>
  </si>
  <si>
    <t>Hours</t>
  </si>
  <si>
    <t xml:space="preserve"> *** Estimate on Number of Months of Service</t>
  </si>
  <si>
    <r>
      <rPr>
        <b/>
        <sz val="12"/>
        <color theme="1"/>
        <rFont val="Calibri"/>
        <family val="2"/>
        <scheme val="minor"/>
      </rPr>
      <t>SALARY ASSUMPTIONS (</t>
    </r>
    <r>
      <rPr>
        <b/>
        <sz val="11"/>
        <color theme="1"/>
        <rFont val="Calibri"/>
        <family val="2"/>
        <scheme val="minor"/>
      </rPr>
      <t>include benefits costs)</t>
    </r>
  </si>
  <si>
    <t>Avg hourly rate w/ FB</t>
  </si>
  <si>
    <t>Rate per minute</t>
  </si>
  <si>
    <t>Admin staff</t>
  </si>
  <si>
    <t>MA/ clinical support staff</t>
  </si>
  <si>
    <t>Pharmacy staff</t>
  </si>
  <si>
    <t xml:space="preserve">Nursing </t>
  </si>
  <si>
    <t>*Percentage of Patients Covered by Medicare from 2022 UDS report Medicare</t>
  </si>
  <si>
    <t>**Percentage of Patients that Qualifies for CCM from County Table Multiple Chronic Care Prevalence by Age 2019 Survey</t>
  </si>
  <si>
    <t xml:space="preserve"> </t>
  </si>
  <si>
    <t>Total Rate by Minute</t>
  </si>
  <si>
    <t>Total Cost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</si>
</sst>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8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0" applyFont="1"/>
    <xf numFmtId="164" fontId="2" fillId="0" borderId="0" xfId="1" applyNumberFormat="1" applyFont="1"/>
    <xf numFmtId="9" fontId="2" fillId="0" borderId="0" xfId="0" applyNumberFormat="1" applyFont="1"/>
    <xf numFmtId="10" fontId="2" fillId="0" borderId="0" xfId="0" applyNumberFormat="1" applyFont="1"/>
    <xf numFmtId="1" fontId="2" fillId="0" borderId="0" xfId="0" applyNumberFormat="1" applyFont="1"/>
    <xf numFmtId="2" fontId="2" fillId="0" borderId="0" xfId="0" applyNumberFormat="1" applyFont="1"/>
    <xf numFmtId="44" fontId="2" fillId="0" borderId="0" xfId="2" applyFont="1"/>
    <xf numFmtId="44" fontId="2" fillId="0" borderId="0" xfId="0" applyNumberFormat="1" applyFont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5" borderId="3" xfId="0" applyFill="1" applyBorder="1" applyProtection="1">
      <protection locked="0"/>
    </xf>
    <xf numFmtId="44" fontId="0" fillId="0" borderId="3" xfId="2" applyFont="1" applyFill="1" applyBorder="1" applyProtection="1">
      <protection locked="0"/>
    </xf>
    <xf numFmtId="165" fontId="0" fillId="6" borderId="3" xfId="3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wrapText="1"/>
    </xf>
    <xf numFmtId="168" fontId="2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 wrapText="1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5" borderId="0" xfId="0" applyFill="1" applyBorder="1" applyProtection="1">
      <protection locked="0"/>
    </xf>
    <xf numFmtId="44" fontId="0" fillId="5" borderId="0" xfId="2" applyFont="1" applyFill="1" applyBorder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C11" sqref="C11"/>
    </sheetView>
  </sheetViews>
  <sheetFormatPr defaultRowHeight="14.4" x14ac:dyDescent="0.3"/>
  <cols>
    <col min="1" max="1" width="44.44140625" customWidth="1"/>
    <col min="2" max="2" width="14.109375" customWidth="1"/>
    <col min="3" max="3" width="11.6640625" customWidth="1"/>
    <col min="4" max="4" width="7.88671875" customWidth="1"/>
    <col min="5" max="5" width="4.88671875" customWidth="1"/>
    <col min="6" max="6" width="5.88671875" customWidth="1"/>
    <col min="7" max="7" width="4.109375" customWidth="1"/>
    <col min="8" max="8" width="4.5546875" customWidth="1"/>
    <col min="9" max="9" width="4.6640625" customWidth="1"/>
    <col min="10" max="10" width="5.33203125" customWidth="1"/>
  </cols>
  <sheetData>
    <row r="1" spans="1:10" ht="15" customHeight="1" x14ac:dyDescent="0.3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3">
      <c r="A2" s="2" t="s">
        <v>7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3">
      <c r="A3" s="4" t="s">
        <v>0</v>
      </c>
      <c r="B3" s="5">
        <v>6000</v>
      </c>
      <c r="C3" s="4"/>
      <c r="D3" s="4"/>
      <c r="E3" s="4"/>
      <c r="F3" s="4"/>
      <c r="G3" s="4"/>
      <c r="H3" s="4"/>
      <c r="I3" s="4"/>
      <c r="J3" s="4"/>
    </row>
    <row r="4" spans="1:10" x14ac:dyDescent="0.3">
      <c r="A4" s="4" t="s">
        <v>8</v>
      </c>
      <c r="B4" s="6">
        <v>0.1462</v>
      </c>
      <c r="C4" s="4"/>
      <c r="D4" s="4"/>
      <c r="E4" s="4"/>
      <c r="F4" s="4"/>
      <c r="G4" s="4"/>
      <c r="H4" s="4"/>
      <c r="I4" s="4"/>
      <c r="J4" s="4"/>
    </row>
    <row r="5" spans="1:10" x14ac:dyDescent="0.3">
      <c r="A5" s="4" t="s">
        <v>1</v>
      </c>
      <c r="B5" s="4">
        <f>B3*B4</f>
        <v>877.19999999999993</v>
      </c>
      <c r="C5" s="4"/>
      <c r="D5" s="4"/>
      <c r="E5" s="4"/>
      <c r="F5" s="4"/>
      <c r="G5" s="4"/>
      <c r="H5" s="4"/>
      <c r="I5" s="4"/>
      <c r="J5" s="4"/>
    </row>
    <row r="6" spans="1:10" x14ac:dyDescent="0.3">
      <c r="A6" s="4" t="s">
        <v>9</v>
      </c>
      <c r="B6" s="7">
        <v>0.63400000000000001</v>
      </c>
      <c r="C6" s="4"/>
      <c r="D6" s="4"/>
      <c r="E6" s="4"/>
      <c r="F6" s="4"/>
      <c r="G6" s="4"/>
      <c r="H6" s="4"/>
      <c r="I6" s="4"/>
      <c r="J6" s="4"/>
    </row>
    <row r="7" spans="1:10" x14ac:dyDescent="0.3">
      <c r="A7" s="4" t="s">
        <v>2</v>
      </c>
      <c r="B7" s="8">
        <f>B5*B6</f>
        <v>556.14479999999992</v>
      </c>
      <c r="C7" s="4"/>
      <c r="D7" s="4"/>
      <c r="E7" s="4"/>
      <c r="F7" s="4"/>
      <c r="G7" s="4"/>
      <c r="H7" s="4"/>
      <c r="I7" s="4"/>
      <c r="J7" s="4"/>
    </row>
    <row r="8" spans="1:10" x14ac:dyDescent="0.3">
      <c r="A8" s="4"/>
      <c r="B8" s="6">
        <v>0.4</v>
      </c>
      <c r="C8" s="4"/>
      <c r="D8" s="4"/>
      <c r="E8" s="4"/>
      <c r="F8" s="4"/>
      <c r="G8" s="4"/>
      <c r="H8" s="4"/>
      <c r="I8" s="4"/>
      <c r="J8" s="4"/>
    </row>
    <row r="9" spans="1:10" x14ac:dyDescent="0.3">
      <c r="A9" s="4"/>
      <c r="B9" s="8">
        <f>B7*B8</f>
        <v>222.45791999999997</v>
      </c>
      <c r="C9" s="4"/>
      <c r="D9" s="4"/>
      <c r="E9" s="4"/>
      <c r="F9" s="4"/>
      <c r="G9" s="4"/>
      <c r="H9" s="4"/>
      <c r="I9" s="4"/>
      <c r="J9" s="4"/>
    </row>
    <row r="10" spans="1:10" x14ac:dyDescent="0.3">
      <c r="A10" s="4" t="s">
        <v>10</v>
      </c>
      <c r="B10" s="4">
        <v>9</v>
      </c>
      <c r="C10" s="21">
        <f>(B10*20)*B9</f>
        <v>40042.425599999995</v>
      </c>
      <c r="D10" s="1" t="s">
        <v>14</v>
      </c>
      <c r="E10" s="8">
        <f>C10/60</f>
        <v>667.37375999999995</v>
      </c>
      <c r="F10" s="1" t="s">
        <v>15</v>
      </c>
      <c r="G10" s="8">
        <f>E10/8</f>
        <v>83.421719999999993</v>
      </c>
      <c r="H10" s="1" t="s">
        <v>5</v>
      </c>
      <c r="I10" s="9">
        <f>E10/2080</f>
        <v>0.32085276923076922</v>
      </c>
      <c r="J10" s="1" t="s">
        <v>6</v>
      </c>
    </row>
    <row r="11" spans="1:10" x14ac:dyDescent="0.3">
      <c r="A11" s="4" t="s">
        <v>3</v>
      </c>
      <c r="B11" s="10">
        <v>72.98</v>
      </c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4" t="s">
        <v>4</v>
      </c>
      <c r="B12" s="10">
        <f>(B9*B10)*B11</f>
        <v>146114.81101440001</v>
      </c>
      <c r="C12" s="4"/>
      <c r="D12" s="4"/>
      <c r="E12" s="4"/>
      <c r="F12" s="4"/>
      <c r="G12" s="4"/>
      <c r="H12" s="4"/>
      <c r="I12" s="4"/>
      <c r="J12" s="4"/>
    </row>
    <row r="13" spans="1:10" x14ac:dyDescent="0.3">
      <c r="A13" s="4" t="s">
        <v>13</v>
      </c>
      <c r="B13" s="11">
        <f>B12*20%</f>
        <v>29222.962202880004</v>
      </c>
      <c r="C13" s="4"/>
      <c r="D13" s="4"/>
      <c r="E13" s="4"/>
      <c r="F13" s="4"/>
      <c r="G13" s="4"/>
      <c r="H13" s="4"/>
      <c r="I13" s="4"/>
      <c r="J13" s="4"/>
    </row>
    <row r="14" spans="1:10" x14ac:dyDescent="0.3">
      <c r="A14" s="4" t="s">
        <v>11</v>
      </c>
      <c r="B14" s="11">
        <f>B12-B13</f>
        <v>116891.84881152</v>
      </c>
      <c r="C14" s="4"/>
      <c r="D14" s="4"/>
      <c r="E14" s="4"/>
      <c r="F14" s="4"/>
      <c r="G14" s="4"/>
      <c r="H14" s="4"/>
      <c r="I14" s="4"/>
      <c r="J14" s="4"/>
    </row>
    <row r="15" spans="1:10" x14ac:dyDescent="0.3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3">
      <c r="A16" s="4" t="s">
        <v>24</v>
      </c>
      <c r="B16" s="4"/>
      <c r="C16" s="4"/>
      <c r="D16" s="4"/>
      <c r="E16" s="4"/>
      <c r="F16" s="4"/>
      <c r="G16" s="4"/>
      <c r="H16" s="1"/>
      <c r="I16" s="4"/>
      <c r="J16" s="4"/>
    </row>
    <row r="17" spans="1:10" x14ac:dyDescent="0.3">
      <c r="A17" s="4" t="s">
        <v>25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3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3">
      <c r="A19" s="4"/>
      <c r="B19" s="4"/>
      <c r="C19" s="4"/>
      <c r="D19" s="4"/>
      <c r="E19" s="4"/>
      <c r="F19" s="4"/>
      <c r="G19" s="4"/>
      <c r="H19" s="4"/>
      <c r="I19" s="4"/>
      <c r="J19" s="4"/>
    </row>
    <row r="21" spans="1:10" x14ac:dyDescent="0.3">
      <c r="A21" s="20" t="s">
        <v>17</v>
      </c>
      <c r="B21" s="23"/>
      <c r="C21" s="23"/>
    </row>
    <row r="22" spans="1:10" ht="28.8" x14ac:dyDescent="0.3">
      <c r="A22" s="12"/>
      <c r="B22" s="13" t="s">
        <v>18</v>
      </c>
      <c r="C22" s="14" t="s">
        <v>19</v>
      </c>
    </row>
    <row r="23" spans="1:10" x14ac:dyDescent="0.3">
      <c r="A23" s="17" t="s">
        <v>20</v>
      </c>
      <c r="B23" s="18">
        <v>26.81</v>
      </c>
      <c r="C23" s="19">
        <f>B23/60</f>
        <v>0.4468333333333333</v>
      </c>
    </row>
    <row r="24" spans="1:10" x14ac:dyDescent="0.3">
      <c r="A24" s="17" t="s">
        <v>21</v>
      </c>
      <c r="B24" s="18">
        <v>26.81</v>
      </c>
      <c r="C24" s="19">
        <f t="shared" ref="C24:C26" si="0">B24/60</f>
        <v>0.4468333333333333</v>
      </c>
    </row>
    <row r="25" spans="1:10" x14ac:dyDescent="0.3">
      <c r="A25" s="17" t="s">
        <v>22</v>
      </c>
      <c r="B25" s="18">
        <v>26.81</v>
      </c>
      <c r="C25" s="19">
        <f t="shared" si="0"/>
        <v>0.4468333333333333</v>
      </c>
    </row>
    <row r="26" spans="1:10" x14ac:dyDescent="0.3">
      <c r="A26" s="17" t="s">
        <v>23</v>
      </c>
      <c r="B26" s="18">
        <v>56.88</v>
      </c>
      <c r="C26" s="19">
        <f t="shared" si="0"/>
        <v>0.94800000000000006</v>
      </c>
    </row>
    <row r="27" spans="1:10" x14ac:dyDescent="0.3">
      <c r="A27" s="17" t="s">
        <v>27</v>
      </c>
      <c r="B27" s="18"/>
      <c r="C27" s="19">
        <f>SUM(C23:C26)</f>
        <v>2.2885</v>
      </c>
    </row>
    <row r="29" spans="1:10" x14ac:dyDescent="0.3">
      <c r="A29" s="26" t="s">
        <v>28</v>
      </c>
      <c r="C29" s="27">
        <f>C10*C27</f>
        <v>91637.090985599993</v>
      </c>
    </row>
  </sheetData>
  <mergeCells count="1">
    <mergeCell ref="A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35F94-F2C0-4168-B27C-37246174A369}">
  <dimension ref="A1:Q13"/>
  <sheetViews>
    <sheetView workbookViewId="0">
      <selection sqref="A1:C7"/>
    </sheetView>
  </sheetViews>
  <sheetFormatPr defaultRowHeight="14.4" x14ac:dyDescent="0.3"/>
  <cols>
    <col min="1" max="1" width="27.21875" customWidth="1"/>
    <col min="2" max="2" width="13.33203125" customWidth="1"/>
    <col min="3" max="3" width="11" bestFit="1" customWidth="1"/>
  </cols>
  <sheetData>
    <row r="1" spans="1:17" x14ac:dyDescent="0.3">
      <c r="A1" s="20" t="s">
        <v>17</v>
      </c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7" ht="28.8" x14ac:dyDescent="0.3">
      <c r="A2" s="12"/>
      <c r="B2" s="13" t="s">
        <v>18</v>
      </c>
      <c r="C2" s="14" t="s">
        <v>19</v>
      </c>
      <c r="D2" s="15"/>
      <c r="E2" s="15"/>
      <c r="F2" s="15"/>
      <c r="G2" s="15"/>
      <c r="H2" s="15"/>
      <c r="I2" s="15"/>
      <c r="J2" s="15"/>
      <c r="K2" s="16"/>
      <c r="L2" s="16"/>
      <c r="M2" s="16"/>
      <c r="N2" s="16"/>
      <c r="O2" s="16"/>
      <c r="P2" s="16"/>
    </row>
    <row r="3" spans="1:17" x14ac:dyDescent="0.3">
      <c r="A3" s="17" t="s">
        <v>20</v>
      </c>
      <c r="B3" s="18">
        <v>26.81</v>
      </c>
      <c r="C3" s="19">
        <f>B3/60</f>
        <v>0.4468333333333333</v>
      </c>
      <c r="D3" s="15"/>
      <c r="E3" s="15"/>
      <c r="F3" s="15"/>
      <c r="G3" s="15"/>
      <c r="H3" s="15"/>
      <c r="I3" s="15"/>
      <c r="J3" s="15"/>
      <c r="K3" s="16"/>
      <c r="L3" s="16"/>
      <c r="M3" s="16"/>
      <c r="N3" s="16"/>
      <c r="O3" s="16"/>
      <c r="P3" s="16"/>
    </row>
    <row r="4" spans="1:17" x14ac:dyDescent="0.3">
      <c r="A4" s="17" t="s">
        <v>21</v>
      </c>
      <c r="B4" s="18">
        <v>26.81</v>
      </c>
      <c r="C4" s="19">
        <f t="shared" ref="C4:C6" si="0">B4/60</f>
        <v>0.4468333333333333</v>
      </c>
      <c r="D4" s="15"/>
      <c r="E4" s="15"/>
      <c r="F4" s="15"/>
      <c r="G4" s="15"/>
      <c r="H4" s="15"/>
      <c r="I4" s="15"/>
      <c r="J4" s="15"/>
      <c r="K4" s="16"/>
      <c r="L4" s="16"/>
      <c r="M4" s="16"/>
      <c r="N4" s="16"/>
      <c r="O4" s="16"/>
      <c r="P4" s="16"/>
    </row>
    <row r="5" spans="1:17" x14ac:dyDescent="0.3">
      <c r="A5" s="17" t="s">
        <v>22</v>
      </c>
      <c r="B5" s="18">
        <v>26.81</v>
      </c>
      <c r="C5" s="19">
        <f t="shared" si="0"/>
        <v>0.4468333333333333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x14ac:dyDescent="0.3">
      <c r="A6" s="17" t="s">
        <v>23</v>
      </c>
      <c r="B6" s="18">
        <v>56.88</v>
      </c>
      <c r="C6" s="19">
        <f t="shared" si="0"/>
        <v>0.94800000000000006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x14ac:dyDescent="0.3">
      <c r="A7" s="17" t="s">
        <v>27</v>
      </c>
      <c r="B7" s="18"/>
      <c r="C7" s="19">
        <f>SUM(C3:C6)</f>
        <v>2.2885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11" spans="1:17" x14ac:dyDescent="0.3">
      <c r="C11" t="s">
        <v>26</v>
      </c>
    </row>
    <row r="12" spans="1:17" x14ac:dyDescent="0.3">
      <c r="C12" s="22" t="s">
        <v>26</v>
      </c>
    </row>
    <row r="13" spans="1:17" x14ac:dyDescent="0.3">
      <c r="C13" s="22" t="s">
        <v>26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Case</vt:lpstr>
      <vt:lpstr>FTEs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Gervean Williams</dc:creator>
  <cp:lastModifiedBy>Gervean Williams NACHC</cp:lastModifiedBy>
  <dcterms:created xsi:type="dcterms:W3CDTF">2018-03-07T18:50:20Z</dcterms:created>
  <dcterms:modified xsi:type="dcterms:W3CDTF">2023-12-19T22:43:21Z</dcterms:modified>
</cp:coreProperties>
</file>